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00HS" sheetId="2" r:id="rId2"/>
    <sheet name="Zápis hodů 1×100 - Holas" sheetId="3" r:id="rId3"/>
    <sheet name="Zápis hodů 1×100 - Kantor" sheetId="4" r:id="rId4"/>
  </sheets>
  <definedNames/>
  <calcPr fullCalcOnLoad="1"/>
</workbook>
</file>

<file path=xl/sharedStrings.xml><?xml version="1.0" encoding="utf-8"?>
<sst xmlns="http://schemas.openxmlformats.org/spreadsheetml/2006/main" count="73" uniqueCount="38">
  <si>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</si>
  <si>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</si>
  <si>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</si>
  <si>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</si>
  <si>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</si>
  <si>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</si>
  <si>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</si>
  <si>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</si>
  <si>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</si>
  <si>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</si>
  <si>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</si>
  <si>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</si>
  <si>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HOLAS</t>
  </si>
  <si>
    <t>Jaroslav</t>
  </si>
  <si>
    <t>KANTOR</t>
  </si>
  <si>
    <t>Vladimír</t>
  </si>
  <si>
    <t>Zápis hodů hráče – 100 hs</t>
  </si>
  <si>
    <t>Soutěž</t>
  </si>
  <si>
    <t>Oddíl</t>
  </si>
  <si>
    <t>Kuželna</t>
  </si>
  <si>
    <t>Příjmení, jméno hráče</t>
  </si>
  <si>
    <t>Datum</t>
  </si>
  <si>
    <t>Dráha</t>
  </si>
  <si>
    <t>Hody 1 až 10</t>
  </si>
  <si>
    <t>Suma</t>
  </si>
  <si>
    <t>Hody 11 až 20</t>
  </si>
  <si>
    <t>Hody 21 až 25</t>
  </si>
  <si>
    <t>25
hodů</t>
  </si>
  <si>
    <t>50
hodů</t>
  </si>
  <si>
    <t>Rekapitulace</t>
  </si>
  <si>
    <t>Dorážka</t>
  </si>
  <si>
    <t>Celkem</t>
  </si>
  <si>
    <t>Chyby</t>
  </si>
  <si>
    <t>HOLAS Jaroslav</t>
  </si>
  <si>
    <t>KANTOR Vladimír</t>
  </si>
  <si>
    <t>KK Tučňáci Třebíč</t>
  </si>
  <si>
    <t>Nové Město na Moravě</t>
  </si>
  <si>
    <t>MEMORIÁL Jindřicha ŠENKYŘÍKA 2016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</si>
</sst>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22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n"/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hair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>
        <color indexed="63"/>
      </left>
      <right style="thin"/>
      <top style="thin"/>
      <bottom style="hair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>
      <alignment/>
    </xf>
    <xf numFmtId="0" fontId="9" fillId="10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9" fillId="1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76" fontId="9" fillId="10" borderId="59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vertical="center" wrapText="1"/>
      <protection hidden="1"/>
    </xf>
    <xf numFmtId="0" fontId="3" fillId="0" borderId="6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6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/>
    </xf>
    <xf numFmtId="0" fontId="9" fillId="34" borderId="27" xfId="0" applyFont="1" applyFill="1" applyBorder="1" applyAlignment="1" applyProtection="1">
      <alignment horizontal="center" vertical="center"/>
      <protection hidden="1"/>
    </xf>
    <xf numFmtId="176" fontId="0" fillId="0" borderId="61" xfId="0" applyNumberFormat="1" applyBorder="1" applyAlignment="1" applyProtection="1">
      <alignment horizontal="right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169" fontId="8" fillId="0" borderId="73" xfId="0" applyNumberFormat="1" applyFont="1" applyBorder="1" applyAlignment="1" applyProtection="1">
      <alignment horizontal="left" vertical="center" indent="1"/>
      <protection hidden="1" locked="0"/>
    </xf>
    <xf numFmtId="169" fontId="0" fillId="0" borderId="74" xfId="0" applyNumberFormat="1" applyBorder="1" applyAlignment="1" applyProtection="1">
      <alignment horizontal="left" vertical="center" indent="1"/>
      <protection hidden="1" locked="0"/>
    </xf>
    <xf numFmtId="169" fontId="8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5" borderId="78" xfId="0" applyFont="1" applyFill="1" applyBorder="1" applyAlignment="1">
      <alignment horizontal="right"/>
    </xf>
    <xf numFmtId="0" fontId="0" fillId="35" borderId="79" xfId="0" applyFill="1" applyBorder="1" applyAlignment="1">
      <alignment horizontal="right"/>
    </xf>
    <xf numFmtId="0" fontId="0" fillId="35" borderId="80" xfId="0" applyFill="1" applyBorder="1" applyAlignment="1">
      <alignment horizontal="right"/>
    </xf>
    <xf numFmtId="0" fontId="4" fillId="35" borderId="81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35" borderId="85" xfId="0" applyFont="1" applyFill="1" applyBorder="1" applyAlignment="1">
      <alignment horizontal="right" vertical="center"/>
    </xf>
    <xf numFmtId="0" fontId="0" fillId="35" borderId="86" xfId="0" applyFill="1" applyBorder="1" applyAlignment="1">
      <alignment horizontal="right" vertical="center"/>
    </xf>
    <xf numFmtId="0" fontId="0" fillId="35" borderId="87" xfId="0" applyFill="1" applyBorder="1" applyAlignment="1">
      <alignment horizontal="right" vertical="center"/>
    </xf>
    <xf numFmtId="0" fontId="4" fillId="0" borderId="88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right"/>
    </xf>
    <xf numFmtId="0" fontId="0" fillId="35" borderId="26" xfId="0" applyFill="1" applyBorder="1" applyAlignment="1">
      <alignment horizontal="right"/>
    </xf>
    <xf numFmtId="0" fontId="0" fillId="35" borderId="89" xfId="0" applyFill="1" applyBorder="1" applyAlignment="1">
      <alignment horizontal="right"/>
    </xf>
    <xf numFmtId="0" fontId="11" fillId="33" borderId="9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91" xfId="0" applyBorder="1" applyAlignment="1">
      <alignment/>
    </xf>
    <xf numFmtId="0" fontId="4" fillId="35" borderId="92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/>
    </xf>
    <xf numFmtId="0" fontId="4" fillId="35" borderId="94" xfId="0" applyFont="1" applyFill="1" applyBorder="1" applyAlignment="1">
      <alignment horizontal="center" vertical="center"/>
    </xf>
    <xf numFmtId="0" fontId="4" fillId="35" borderId="95" xfId="0" applyFont="1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5" borderId="100" xfId="0" applyFont="1" applyFill="1" applyBorder="1" applyAlignment="1">
      <alignment horizontal="right"/>
    </xf>
    <xf numFmtId="0" fontId="0" fillId="35" borderId="101" xfId="0" applyFill="1" applyBorder="1" applyAlignment="1">
      <alignment horizontal="right"/>
    </xf>
    <xf numFmtId="0" fontId="0" fillId="35" borderId="102" xfId="0" applyFill="1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0" fillId="0" borderId="110" xfId="0" applyFont="1" applyBorder="1" applyAlignment="1">
      <alignment horizontal="center" vertical="center" textRotation="90"/>
    </xf>
    <xf numFmtId="0" fontId="10" fillId="0" borderId="111" xfId="0" applyFont="1" applyBorder="1" applyAlignment="1">
      <alignment horizontal="center" vertical="center" textRotation="90"/>
    </xf>
    <xf numFmtId="0" fontId="4" fillId="0" borderId="11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19" xfId="0" applyFont="1" applyBorder="1" applyAlignment="1">
      <alignment horizontal="left"/>
    </xf>
    <xf numFmtId="14" fontId="0" fillId="0" borderId="119" xfId="0" applyNumberFormat="1" applyBorder="1" applyAlignment="1">
      <alignment horizontal="left"/>
    </xf>
    <xf numFmtId="0" fontId="0" fillId="0" borderId="119" xfId="0" applyBorder="1" applyAlignment="1">
      <alignment horizontal="left"/>
    </xf>
    <xf numFmtId="0" fontId="4" fillId="0" borderId="120" xfId="0" applyFont="1" applyBorder="1" applyAlignment="1">
      <alignment horizontal="center" vertical="center" textRotation="90"/>
    </xf>
    <xf numFmtId="0" fontId="4" fillId="0" borderId="121" xfId="0" applyFont="1" applyBorder="1" applyAlignment="1">
      <alignment horizontal="center" vertical="center" textRotation="90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119" xfId="0" applyFont="1" applyBorder="1" applyAlignment="1">
      <alignment horizontal="left"/>
    </xf>
    <xf numFmtId="0" fontId="9" fillId="0" borderId="119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5" sqref="B5"/>
    </sheetView>
  </sheetViews>
  <sheetFormatPr defaultColWidth="9.00390625" defaultRowHeight="12.75"/>
  <cols>
    <col min="1" max="1" width="7.75390625" style="0" customWidth="1"/>
    <col min="2" max="2" width="45.25390625" style="66" bestFit="1" customWidth="1"/>
  </cols>
  <sheetData>
    <row r="1" spans="1:2" ht="19.5" customHeight="1">
      <c r="A1" s="61" t="s">
        <v>18</v>
      </c>
      <c r="B1" s="62" t="s">
        <v>35</v>
      </c>
    </row>
    <row r="2" spans="1:2" ht="19.5" customHeight="1">
      <c r="A2" s="63" t="s">
        <v>17</v>
      </c>
      <c r="B2" s="64" t="s">
        <v>37</v>
      </c>
    </row>
    <row r="3" spans="1:2" ht="19.5" customHeight="1">
      <c r="A3" s="63" t="s">
        <v>19</v>
      </c>
      <c r="B3" s="64" t="s">
        <v>36</v>
      </c>
    </row>
    <row r="4" spans="1:2" ht="19.5" customHeight="1" thickBot="1">
      <c r="A4" s="65" t="s">
        <v>21</v>
      </c>
      <c r="B4" s="74">
        <v>42495.625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O15"/>
  <sheetViews>
    <sheetView showGridLines="0" tabSelected="1" zoomScalePageLayoutView="0" workbookViewId="0" topLeftCell="A1">
      <selection activeCell="B3" sqref="B3:G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75" t="s">
        <v>0</v>
      </c>
      <c r="C1" s="75"/>
      <c r="D1" s="77" t="s">
        <v>11</v>
      </c>
      <c r="E1" s="77"/>
      <c r="F1" s="78" t="str">
        <f>INFORMACE!B3</f>
        <v>Nové Město na Moravě</v>
      </c>
      <c r="G1" s="78"/>
      <c r="H1" s="78"/>
      <c r="I1" s="78"/>
      <c r="J1" s="78"/>
      <c r="K1" s="79" t="s">
        <v>10</v>
      </c>
      <c r="L1" s="79"/>
      <c r="M1" s="82">
        <f>INFORMACE!B4</f>
        <v>42495.625</v>
      </c>
      <c r="N1" s="82"/>
      <c r="O1" s="82"/>
    </row>
    <row r="2" spans="2:3" ht="6" customHeight="1" thickBot="1">
      <c r="B2" s="76"/>
      <c r="C2" s="76"/>
    </row>
    <row r="3" spans="1:15" ht="19.5" customHeight="1" thickBot="1">
      <c r="A3" s="60" t="s">
        <v>17</v>
      </c>
      <c r="B3" s="83" t="str">
        <f>INFORMACE!B2</f>
        <v>MEMORIÁL Jindřicha ŠENKYŘÍKA 2016</v>
      </c>
      <c r="C3" s="83"/>
      <c r="D3" s="83"/>
      <c r="E3" s="83"/>
      <c r="F3" s="83"/>
      <c r="G3" s="84"/>
      <c r="I3" s="60" t="s">
        <v>18</v>
      </c>
      <c r="J3" s="80" t="str">
        <f>INFORMACE!B1</f>
        <v>KK Tučňáci Třebíč</v>
      </c>
      <c r="K3" s="80"/>
      <c r="L3" s="80"/>
      <c r="M3" s="80"/>
      <c r="N3" s="80"/>
      <c r="O3" s="81"/>
    </row>
    <row r="4" ht="4.5" customHeight="1" thickBot="1"/>
    <row r="5" spans="1:15" ht="12.75" customHeight="1">
      <c r="A5" s="85" t="s">
        <v>1</v>
      </c>
      <c r="B5" s="86"/>
      <c r="C5" s="87" t="s">
        <v>2</v>
      </c>
      <c r="D5" s="89" t="s">
        <v>3</v>
      </c>
      <c r="E5" s="90"/>
      <c r="F5" s="90"/>
      <c r="G5" s="91"/>
      <c r="I5" s="92"/>
      <c r="J5" s="93"/>
      <c r="K5" s="94"/>
      <c r="L5" s="95"/>
      <c r="M5" s="95"/>
      <c r="N5" s="95"/>
      <c r="O5" s="95"/>
    </row>
    <row r="6" spans="1:15" ht="12.75" customHeight="1" thickBot="1">
      <c r="A6" s="96" t="s">
        <v>4</v>
      </c>
      <c r="B6" s="97"/>
      <c r="C6" s="88"/>
      <c r="D6" s="3" t="s">
        <v>5</v>
      </c>
      <c r="E6" s="2" t="s">
        <v>6</v>
      </c>
      <c r="F6" s="2" t="s">
        <v>7</v>
      </c>
      <c r="G6" s="4" t="s">
        <v>8</v>
      </c>
      <c r="I6" s="92"/>
      <c r="J6" s="93"/>
      <c r="K6" s="94"/>
      <c r="L6" s="67"/>
      <c r="M6" s="67"/>
      <c r="N6" s="67"/>
      <c r="O6" s="67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98" t="s">
        <v>12</v>
      </c>
      <c r="B8" s="99"/>
      <c r="C8" s="6">
        <v>1</v>
      </c>
      <c r="D8" s="7">
        <v>134</v>
      </c>
      <c r="E8" s="8">
        <v>81</v>
      </c>
      <c r="F8" s="8">
        <v>1</v>
      </c>
      <c r="G8" s="9">
        <f>IF(AND(ISBLANK(D8),ISBLANK(E8)),"",D8+E8)</f>
        <v>215</v>
      </c>
      <c r="I8" s="100"/>
      <c r="J8" s="100"/>
      <c r="K8" s="68"/>
      <c r="L8" s="69"/>
      <c r="M8" s="69"/>
      <c r="N8" s="69"/>
      <c r="O8" s="70"/>
    </row>
    <row r="9" spans="1:15" ht="12.75" customHeight="1">
      <c r="A9" s="101" t="s">
        <v>13</v>
      </c>
      <c r="B9" s="102"/>
      <c r="C9" s="10">
        <v>2</v>
      </c>
      <c r="D9" s="11">
        <v>143</v>
      </c>
      <c r="E9" s="12">
        <v>58</v>
      </c>
      <c r="F9" s="12">
        <v>1</v>
      </c>
      <c r="G9" s="13">
        <f>IF(AND(ISBLANK(D9),ISBLANK(E9)),"",D9+E9)</f>
        <v>201</v>
      </c>
      <c r="I9" s="103"/>
      <c r="J9" s="103"/>
      <c r="K9" s="68"/>
      <c r="L9" s="69"/>
      <c r="M9" s="69"/>
      <c r="N9" s="69"/>
      <c r="O9" s="70"/>
    </row>
    <row r="10" spans="1:15" ht="15.75" customHeight="1" thickBot="1">
      <c r="A10" s="104"/>
      <c r="B10" s="105"/>
      <c r="C10" s="14" t="s">
        <v>8</v>
      </c>
      <c r="D10" s="15">
        <f>IF(ISNUMBER($G10),SUM(D8:D9),"")</f>
        <v>277</v>
      </c>
      <c r="E10" s="16">
        <f>IF(ISNUMBER($G10),SUM(E8:E9),"")</f>
        <v>139</v>
      </c>
      <c r="F10" s="16">
        <f>IF(ISNUMBER($G10),SUM(F8:F9),"")</f>
        <v>2</v>
      </c>
      <c r="G10" s="17">
        <f>IF(SUM($G8:$G9)+SUM($O8:$O9)&gt;0,SUM(G8:G9),"")</f>
        <v>416</v>
      </c>
      <c r="I10" s="106"/>
      <c r="J10" s="107"/>
      <c r="K10" s="68"/>
      <c r="L10" s="71"/>
      <c r="M10" s="71"/>
      <c r="N10" s="71"/>
      <c r="O10" s="71"/>
    </row>
    <row r="11" spans="1:15" ht="12.75" customHeight="1">
      <c r="A11" s="98" t="s">
        <v>14</v>
      </c>
      <c r="B11" s="99"/>
      <c r="C11" s="6">
        <v>1</v>
      </c>
      <c r="D11" s="7">
        <v>134</v>
      </c>
      <c r="E11" s="8">
        <v>43</v>
      </c>
      <c r="F11" s="8">
        <v>9</v>
      </c>
      <c r="G11" s="9">
        <f>IF(AND(ISBLANK(D11),ISBLANK(E11)),"",D11+E11)</f>
        <v>177</v>
      </c>
      <c r="I11" s="100"/>
      <c r="J11" s="100"/>
      <c r="K11" s="68"/>
      <c r="L11" s="69"/>
      <c r="M11" s="69"/>
      <c r="N11" s="69"/>
      <c r="O11" s="70"/>
    </row>
    <row r="12" spans="1:15" ht="12.75" customHeight="1">
      <c r="A12" s="101" t="s">
        <v>15</v>
      </c>
      <c r="B12" s="102"/>
      <c r="C12" s="10">
        <v>2</v>
      </c>
      <c r="D12" s="11">
        <v>122</v>
      </c>
      <c r="E12" s="12">
        <v>52</v>
      </c>
      <c r="F12" s="12">
        <v>8</v>
      </c>
      <c r="G12" s="13">
        <f>IF(AND(ISBLANK(D12),ISBLANK(E12)),"",D12+E12)</f>
        <v>174</v>
      </c>
      <c r="I12" s="103"/>
      <c r="J12" s="103"/>
      <c r="K12" s="68"/>
      <c r="L12" s="69"/>
      <c r="M12" s="69"/>
      <c r="N12" s="69"/>
      <c r="O12" s="70"/>
    </row>
    <row r="13" spans="1:15" ht="15.75" customHeight="1" thickBot="1">
      <c r="A13" s="104"/>
      <c r="B13" s="105"/>
      <c r="C13" s="14" t="s">
        <v>8</v>
      </c>
      <c r="D13" s="15">
        <f>IF(ISNUMBER($G13),SUM(D11:D12),"")</f>
        <v>256</v>
      </c>
      <c r="E13" s="16">
        <f>IF(ISNUMBER($G13),SUM(E11:E12),"")</f>
        <v>95</v>
      </c>
      <c r="F13" s="16">
        <f>IF(ISNUMBER($G13),SUM(F11:F12),"")</f>
        <v>17</v>
      </c>
      <c r="G13" s="17">
        <f>IF(SUM($G11:$G12)+SUM($O11:$O12)&gt;0,SUM(G11:G12),"")</f>
        <v>351</v>
      </c>
      <c r="I13" s="106"/>
      <c r="J13" s="107"/>
      <c r="K13" s="68"/>
      <c r="L13" s="71"/>
      <c r="M13" s="71"/>
      <c r="N13" s="71"/>
      <c r="O13" s="71"/>
    </row>
    <row r="14" spans="9:15" ht="4.5" customHeight="1" thickBot="1">
      <c r="I14" s="5"/>
      <c r="J14" s="5"/>
      <c r="K14" s="5"/>
      <c r="L14" s="5"/>
      <c r="M14" s="5"/>
      <c r="N14" s="5"/>
      <c r="O14" s="5"/>
    </row>
    <row r="15" spans="1:15" ht="19.5" customHeight="1" thickBot="1">
      <c r="A15" s="18"/>
      <c r="B15" s="19"/>
      <c r="C15" s="20" t="s">
        <v>9</v>
      </c>
      <c r="D15" s="21">
        <f>IF(ISNUMBER($G15),SUM(D10,D13),"")</f>
        <v>533</v>
      </c>
      <c r="E15" s="22">
        <f>IF(ISNUMBER($G15),SUM(E10,E13),"")</f>
        <v>234</v>
      </c>
      <c r="F15" s="22">
        <f>IF(ISNUMBER($G15),SUM(F10,F13),"")</f>
        <v>19</v>
      </c>
      <c r="G15" s="23">
        <f>IF(SUM($G$8:$G$13)&gt;0,SUM(G10,G13),"")</f>
        <v>767</v>
      </c>
      <c r="I15" s="72"/>
      <c r="J15" s="72"/>
      <c r="K15" s="73"/>
      <c r="L15" s="71"/>
      <c r="M15" s="71"/>
      <c r="N15" s="71"/>
      <c r="O15" s="71"/>
    </row>
    <row r="16" ht="4.5" customHeight="1"/>
  </sheetData>
  <sheetProtection/>
  <mergeCells count="27">
    <mergeCell ref="A11:B11"/>
    <mergeCell ref="I11:J11"/>
    <mergeCell ref="A12:B12"/>
    <mergeCell ref="I12:J12"/>
    <mergeCell ref="A13:B13"/>
    <mergeCell ref="I13:J13"/>
    <mergeCell ref="A8:B8"/>
    <mergeCell ref="I8:J8"/>
    <mergeCell ref="A9:B9"/>
    <mergeCell ref="I9:J9"/>
    <mergeCell ref="A10:B10"/>
    <mergeCell ref="I10:J10"/>
    <mergeCell ref="A5:B5"/>
    <mergeCell ref="C5:C6"/>
    <mergeCell ref="D5:G5"/>
    <mergeCell ref="I5:J5"/>
    <mergeCell ref="K5:K6"/>
    <mergeCell ref="L5:O5"/>
    <mergeCell ref="A6:B6"/>
    <mergeCell ref="I6:J6"/>
    <mergeCell ref="B1:C2"/>
    <mergeCell ref="D1:E1"/>
    <mergeCell ref="F1:J1"/>
    <mergeCell ref="K1:L1"/>
    <mergeCell ref="J3:O3"/>
    <mergeCell ref="M1:O1"/>
    <mergeCell ref="B3:G3"/>
  </mergeCells>
  <dataValidations count="3">
    <dataValidation type="whole" allowBlank="1" showInputMessage="1" showErrorMessage="1" errorTitle="Chybná hodnota" error="Zadaná hodnota musí být celé nezáporné číslo menší nebo rovno 25." sqref="F11:F12 N11:N12 F8:F9 N8:N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11:E12 L11:M12 L8:M9 D8:E9">
      <formula1>0</formula1>
      <formula2>225</formula2>
    </dataValidation>
    <dataValidation type="whole" allowBlank="1" showInputMessage="1" showErrorMessage="1" sqref="A10:B10 I10:J10 I13:J13 A13:B13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RowColHeaders="0" zoomScalePageLayoutView="0" workbookViewId="0" topLeftCell="A1">
      <selection activeCell="AH15" sqref="AH15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6:33" ht="24.75" customHeight="1">
      <c r="F1" s="180" t="s">
        <v>16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71" t="s">
        <v>17</v>
      </c>
      <c r="W1" s="171"/>
      <c r="X1" s="171"/>
      <c r="Y1" s="181" t="str">
        <f>INFORMACE!B2</f>
        <v>MEMORIÁL Jindřicha ŠENKYŘÍKA 2016</v>
      </c>
      <c r="Z1" s="181"/>
      <c r="AA1" s="181"/>
      <c r="AB1" s="181"/>
      <c r="AC1" s="181"/>
      <c r="AD1" s="181"/>
      <c r="AE1" s="181"/>
      <c r="AF1" s="181"/>
      <c r="AG1" s="181"/>
    </row>
    <row r="2" spans="6:33" ht="24.75" customHeight="1">
      <c r="F2" s="171" t="s">
        <v>18</v>
      </c>
      <c r="G2" s="171"/>
      <c r="H2" s="171"/>
      <c r="I2" s="182" t="str">
        <f>INFORMACE!B1</f>
        <v>KK Tučňáci Třebíč</v>
      </c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71" t="s">
        <v>19</v>
      </c>
      <c r="W2" s="171"/>
      <c r="X2" s="171"/>
      <c r="Y2" s="182" t="str">
        <f>INFORMACE!B3</f>
        <v>Nové Město na Moravě</v>
      </c>
      <c r="Z2" s="182"/>
      <c r="AA2" s="182"/>
      <c r="AB2" s="182"/>
      <c r="AC2" s="182"/>
      <c r="AD2" s="182"/>
      <c r="AE2" s="182"/>
      <c r="AF2" s="182"/>
      <c r="AG2" s="182"/>
    </row>
    <row r="3" spans="1:33" ht="24.75" customHeight="1">
      <c r="A3" s="171" t="s">
        <v>20</v>
      </c>
      <c r="B3" s="171"/>
      <c r="C3" s="171"/>
      <c r="D3" s="171"/>
      <c r="E3" s="171"/>
      <c r="F3" s="171"/>
      <c r="G3" s="171"/>
      <c r="H3" s="171"/>
      <c r="I3" s="172" t="s">
        <v>33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1" t="s">
        <v>21</v>
      </c>
      <c r="W3" s="171"/>
      <c r="X3" s="171"/>
      <c r="Y3" s="173">
        <f>INFORMACE!B4</f>
        <v>42495.625</v>
      </c>
      <c r="Z3" s="174"/>
      <c r="AA3" s="174"/>
      <c r="AB3" s="174"/>
      <c r="AC3" s="174"/>
      <c r="AD3" s="174"/>
      <c r="AE3" s="174"/>
      <c r="AF3" s="174"/>
      <c r="AG3" s="174"/>
    </row>
    <row r="4" ht="15" customHeight="1" thickBot="1"/>
    <row r="5" spans="1:33" ht="19.5" customHeight="1" thickBot="1" thickTop="1">
      <c r="A5" s="175" t="s">
        <v>22</v>
      </c>
      <c r="B5" s="177" t="s">
        <v>23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24"/>
      <c r="N5" s="155" t="s">
        <v>24</v>
      </c>
      <c r="O5" s="177" t="s">
        <v>25</v>
      </c>
      <c r="P5" s="178"/>
      <c r="Q5" s="178"/>
      <c r="R5" s="178"/>
      <c r="S5" s="178"/>
      <c r="T5" s="178"/>
      <c r="U5" s="178"/>
      <c r="V5" s="178"/>
      <c r="W5" s="178"/>
      <c r="X5" s="179"/>
      <c r="Y5" s="155" t="s">
        <v>24</v>
      </c>
      <c r="Z5" s="177" t="s">
        <v>26</v>
      </c>
      <c r="AA5" s="178"/>
      <c r="AB5" s="178"/>
      <c r="AC5" s="178"/>
      <c r="AD5" s="179"/>
      <c r="AE5" s="155" t="s">
        <v>24</v>
      </c>
      <c r="AF5" s="157" t="s">
        <v>27</v>
      </c>
      <c r="AG5" s="159" t="s">
        <v>28</v>
      </c>
    </row>
    <row r="6" spans="1:33" ht="15" customHeight="1" thickBot="1">
      <c r="A6" s="176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161">
        <v>9</v>
      </c>
      <c r="K6" s="162"/>
      <c r="L6" s="161">
        <v>10</v>
      </c>
      <c r="M6" s="163"/>
      <c r="N6" s="156"/>
      <c r="O6" s="25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7">
        <v>20</v>
      </c>
      <c r="Y6" s="156"/>
      <c r="Z6" s="25">
        <v>21</v>
      </c>
      <c r="AA6" s="26">
        <v>22</v>
      </c>
      <c r="AB6" s="26">
        <v>23</v>
      </c>
      <c r="AC6" s="26">
        <v>24</v>
      </c>
      <c r="AD6" s="27">
        <v>25</v>
      </c>
      <c r="AE6" s="156"/>
      <c r="AF6" s="158"/>
      <c r="AG6" s="160"/>
    </row>
    <row r="7" spans="1:33" ht="16.5" customHeight="1">
      <c r="A7" s="164">
        <v>1</v>
      </c>
      <c r="B7" s="28">
        <v>7</v>
      </c>
      <c r="C7" s="29">
        <v>9</v>
      </c>
      <c r="D7" s="29">
        <v>5</v>
      </c>
      <c r="E7" s="29">
        <v>2</v>
      </c>
      <c r="F7" s="29">
        <v>5</v>
      </c>
      <c r="G7" s="29">
        <v>7</v>
      </c>
      <c r="H7" s="29">
        <v>3</v>
      </c>
      <c r="I7" s="29">
        <v>5</v>
      </c>
      <c r="J7" s="166">
        <v>5</v>
      </c>
      <c r="K7" s="167"/>
      <c r="L7" s="166">
        <v>7</v>
      </c>
      <c r="M7" s="168"/>
      <c r="N7" s="30">
        <f>SUM(B7:M7)</f>
        <v>55</v>
      </c>
      <c r="O7" s="28">
        <v>6</v>
      </c>
      <c r="P7" s="29">
        <v>6</v>
      </c>
      <c r="Q7" s="29">
        <v>8</v>
      </c>
      <c r="R7" s="29">
        <v>3</v>
      </c>
      <c r="S7" s="29">
        <v>5</v>
      </c>
      <c r="T7" s="29">
        <v>6</v>
      </c>
      <c r="U7" s="29">
        <v>3</v>
      </c>
      <c r="V7" s="29">
        <v>6</v>
      </c>
      <c r="W7" s="29">
        <v>6</v>
      </c>
      <c r="X7" s="31">
        <v>8</v>
      </c>
      <c r="Y7" s="30">
        <f>SUM(O7:X7)</f>
        <v>57</v>
      </c>
      <c r="Z7" s="28">
        <v>4</v>
      </c>
      <c r="AA7" s="29">
        <v>5</v>
      </c>
      <c r="AB7" s="29">
        <v>3</v>
      </c>
      <c r="AC7" s="29">
        <v>5</v>
      </c>
      <c r="AD7" s="31">
        <v>5</v>
      </c>
      <c r="AE7" s="30">
        <f>SUM(Z7:AD7)</f>
        <v>22</v>
      </c>
      <c r="AF7" s="32">
        <f>SUM(B7:M7,O7:X7,Z7:AD7)</f>
        <v>134</v>
      </c>
      <c r="AG7" s="169">
        <f>SUM(AF7:AF8)</f>
        <v>215</v>
      </c>
    </row>
    <row r="8" spans="1:33" ht="16.5" customHeight="1">
      <c r="A8" s="165"/>
      <c r="B8" s="33">
        <v>3</v>
      </c>
      <c r="C8" s="34">
        <v>3</v>
      </c>
      <c r="D8" s="34">
        <v>2</v>
      </c>
      <c r="E8" s="34">
        <v>1</v>
      </c>
      <c r="F8" s="34">
        <v>3</v>
      </c>
      <c r="G8" s="34">
        <v>4</v>
      </c>
      <c r="H8" s="34">
        <v>1</v>
      </c>
      <c r="I8" s="34">
        <v>1</v>
      </c>
      <c r="J8" s="143">
        <v>7</v>
      </c>
      <c r="K8" s="170"/>
      <c r="L8" s="143">
        <v>1</v>
      </c>
      <c r="M8" s="144"/>
      <c r="N8" s="35"/>
      <c r="O8" s="33">
        <v>1</v>
      </c>
      <c r="P8" s="34">
        <v>5</v>
      </c>
      <c r="Q8" s="34">
        <v>4</v>
      </c>
      <c r="R8" s="34">
        <v>7</v>
      </c>
      <c r="S8" s="34">
        <v>2</v>
      </c>
      <c r="T8" s="34">
        <v>7</v>
      </c>
      <c r="U8" s="34">
        <v>2</v>
      </c>
      <c r="V8" s="34">
        <v>8</v>
      </c>
      <c r="W8" s="34">
        <v>1</v>
      </c>
      <c r="X8" s="36">
        <v>9</v>
      </c>
      <c r="Y8" s="35"/>
      <c r="Z8" s="33">
        <v>2</v>
      </c>
      <c r="AA8" s="34">
        <v>3</v>
      </c>
      <c r="AB8" s="34">
        <v>3</v>
      </c>
      <c r="AC8" s="34">
        <v>0</v>
      </c>
      <c r="AD8" s="36">
        <v>1</v>
      </c>
      <c r="AE8" s="35"/>
      <c r="AF8" s="37">
        <f>SUM(B8:M8,O8:X8,Z8:AD8)</f>
        <v>81</v>
      </c>
      <c r="AG8" s="150"/>
    </row>
    <row r="9" spans="1:33" ht="16.5" customHeight="1" thickBot="1">
      <c r="A9" s="145">
        <v>2</v>
      </c>
      <c r="B9" s="38">
        <v>5</v>
      </c>
      <c r="C9" s="39">
        <v>8</v>
      </c>
      <c r="D9" s="39">
        <v>5</v>
      </c>
      <c r="E9" s="39">
        <v>6</v>
      </c>
      <c r="F9" s="39">
        <v>7</v>
      </c>
      <c r="G9" s="39">
        <v>6</v>
      </c>
      <c r="H9" s="39">
        <v>9</v>
      </c>
      <c r="I9" s="39">
        <v>2</v>
      </c>
      <c r="J9" s="147">
        <v>5</v>
      </c>
      <c r="K9" s="148"/>
      <c r="L9" s="147">
        <v>9</v>
      </c>
      <c r="M9" s="149"/>
      <c r="N9" s="40">
        <f>SUM(B9:M9)</f>
        <v>62</v>
      </c>
      <c r="O9" s="38">
        <v>8</v>
      </c>
      <c r="P9" s="39">
        <v>8</v>
      </c>
      <c r="Q9" s="39">
        <v>5</v>
      </c>
      <c r="R9" s="39">
        <v>3</v>
      </c>
      <c r="S9" s="39">
        <v>6</v>
      </c>
      <c r="T9" s="39">
        <v>5</v>
      </c>
      <c r="U9" s="39">
        <v>5</v>
      </c>
      <c r="V9" s="39">
        <v>6</v>
      </c>
      <c r="W9" s="39">
        <v>6</v>
      </c>
      <c r="X9" s="41">
        <v>6</v>
      </c>
      <c r="Y9" s="40">
        <f>SUM(O9:X9)</f>
        <v>58</v>
      </c>
      <c r="Z9" s="38">
        <v>4</v>
      </c>
      <c r="AA9" s="39">
        <v>5</v>
      </c>
      <c r="AB9" s="39">
        <v>6</v>
      </c>
      <c r="AC9" s="39">
        <v>5</v>
      </c>
      <c r="AD9" s="41">
        <v>3</v>
      </c>
      <c r="AE9" s="40">
        <f>SUM(Z9:AD9)</f>
        <v>23</v>
      </c>
      <c r="AF9" s="42">
        <f>SUM(B9:M9,O9:X9,Z9:AD9)</f>
        <v>143</v>
      </c>
      <c r="AG9" s="150">
        <f>SUM(AF9:AF10)</f>
        <v>201</v>
      </c>
    </row>
    <row r="10" spans="1:33" ht="16.5" customHeight="1" thickBot="1">
      <c r="A10" s="146"/>
      <c r="B10" s="43">
        <v>5</v>
      </c>
      <c r="C10" s="44">
        <v>2</v>
      </c>
      <c r="D10" s="44">
        <v>1</v>
      </c>
      <c r="E10" s="44">
        <v>1</v>
      </c>
      <c r="F10" s="44">
        <v>3</v>
      </c>
      <c r="G10" s="44">
        <v>1</v>
      </c>
      <c r="H10" s="44">
        <v>1</v>
      </c>
      <c r="I10" s="44">
        <v>2</v>
      </c>
      <c r="J10" s="152">
        <v>1</v>
      </c>
      <c r="K10" s="153"/>
      <c r="L10" s="152">
        <v>1</v>
      </c>
      <c r="M10" s="154"/>
      <c r="N10" s="45"/>
      <c r="O10" s="43">
        <v>6</v>
      </c>
      <c r="P10" s="44">
        <v>3</v>
      </c>
      <c r="Q10" s="44">
        <v>6</v>
      </c>
      <c r="R10" s="44">
        <v>1</v>
      </c>
      <c r="S10" s="44">
        <v>1</v>
      </c>
      <c r="T10" s="44">
        <v>0</v>
      </c>
      <c r="U10" s="44">
        <v>1</v>
      </c>
      <c r="V10" s="44">
        <v>3</v>
      </c>
      <c r="W10" s="44">
        <v>2</v>
      </c>
      <c r="X10" s="46">
        <v>4</v>
      </c>
      <c r="Y10" s="45"/>
      <c r="Z10" s="43">
        <v>6</v>
      </c>
      <c r="AA10" s="44">
        <v>1</v>
      </c>
      <c r="AB10" s="44">
        <v>1</v>
      </c>
      <c r="AC10" s="44">
        <v>1</v>
      </c>
      <c r="AD10" s="46">
        <v>4</v>
      </c>
      <c r="AE10" s="45"/>
      <c r="AF10" s="47">
        <f>SUM(B10:M10,O10:X10,Z10:AD10)</f>
        <v>58</v>
      </c>
      <c r="AG10" s="151"/>
    </row>
    <row r="11" spans="1:33" ht="15" customHeight="1" thickBot="1" thickTop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9.5" customHeight="1" thickTop="1">
      <c r="A12" s="126" t="s">
        <v>29</v>
      </c>
      <c r="B12" s="127"/>
      <c r="C12" s="127"/>
      <c r="D12" s="127"/>
      <c r="E12" s="127"/>
      <c r="F12" s="127"/>
      <c r="G12" s="127"/>
      <c r="H12" s="127"/>
      <c r="I12" s="127"/>
      <c r="J12" s="128"/>
      <c r="K12" s="49"/>
      <c r="L12" s="50"/>
      <c r="M12" s="50"/>
      <c r="N12" s="51"/>
      <c r="O12" s="51"/>
      <c r="P12" s="48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129" t="s">
        <v>22</v>
      </c>
      <c r="B13" s="130"/>
      <c r="C13" s="130"/>
      <c r="D13" s="131">
        <v>1</v>
      </c>
      <c r="E13" s="132"/>
      <c r="F13" s="132">
        <v>2</v>
      </c>
      <c r="G13" s="132"/>
      <c r="H13" s="133" t="s">
        <v>24</v>
      </c>
      <c r="I13" s="134"/>
      <c r="J13" s="135"/>
      <c r="K13" s="53"/>
      <c r="L13" s="54"/>
      <c r="M13" s="54"/>
      <c r="N13" s="55"/>
      <c r="O13" s="55"/>
      <c r="P13" s="55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4"/>
      <c r="AD13" s="54"/>
      <c r="AE13" s="52"/>
      <c r="AF13" s="52"/>
      <c r="AG13" s="52"/>
    </row>
    <row r="14" spans="1:33" ht="19.5" customHeight="1">
      <c r="A14" s="136" t="s">
        <v>5</v>
      </c>
      <c r="B14" s="137"/>
      <c r="C14" s="137"/>
      <c r="D14" s="138">
        <f>AF7</f>
        <v>134</v>
      </c>
      <c r="E14" s="139"/>
      <c r="F14" s="139">
        <f>AF9</f>
        <v>143</v>
      </c>
      <c r="G14" s="139"/>
      <c r="H14" s="140">
        <f>D14+F14</f>
        <v>277</v>
      </c>
      <c r="I14" s="141"/>
      <c r="J14" s="142"/>
      <c r="K14" s="53"/>
      <c r="L14" s="54"/>
      <c r="M14" s="54"/>
      <c r="N14" s="55"/>
      <c r="O14" s="55"/>
      <c r="P14" s="55"/>
      <c r="Q14" s="52"/>
      <c r="R14" s="52"/>
      <c r="S14" s="52"/>
      <c r="T14" s="52"/>
      <c r="U14" s="52"/>
      <c r="V14" s="52"/>
      <c r="W14" s="52"/>
      <c r="X14" s="52"/>
      <c r="Y14" s="54"/>
      <c r="Z14" s="55"/>
      <c r="AA14" s="55"/>
      <c r="AB14" s="55"/>
      <c r="AC14" s="56"/>
      <c r="AD14" s="52"/>
      <c r="AE14" s="52"/>
      <c r="AF14" s="52"/>
      <c r="AG14" s="52"/>
    </row>
    <row r="15" spans="1:33" ht="19.5" customHeight="1" thickBot="1">
      <c r="A15" s="115" t="s">
        <v>30</v>
      </c>
      <c r="B15" s="116"/>
      <c r="C15" s="116"/>
      <c r="D15" s="117">
        <f>AF8</f>
        <v>81</v>
      </c>
      <c r="E15" s="118"/>
      <c r="F15" s="118">
        <f>AF10</f>
        <v>58</v>
      </c>
      <c r="G15" s="118"/>
      <c r="H15" s="119">
        <f>D15+F15</f>
        <v>139</v>
      </c>
      <c r="I15" s="120"/>
      <c r="J15" s="121"/>
      <c r="K15" s="53"/>
      <c r="L15" s="55"/>
      <c r="M15" s="55"/>
      <c r="N15" s="55"/>
      <c r="O15" s="55"/>
      <c r="P15" s="55"/>
      <c r="Q15" s="52"/>
      <c r="R15" s="52"/>
      <c r="S15" s="52"/>
      <c r="T15" s="52"/>
      <c r="U15" s="52"/>
      <c r="V15" s="52"/>
      <c r="W15" s="52"/>
      <c r="X15" s="52"/>
      <c r="Y15" s="55"/>
      <c r="Z15" s="55"/>
      <c r="AA15" s="55"/>
      <c r="AB15" s="55"/>
      <c r="AC15" s="52"/>
      <c r="AD15" s="52"/>
      <c r="AE15" s="52"/>
      <c r="AF15" s="52"/>
      <c r="AG15" s="52"/>
    </row>
    <row r="16" spans="1:33" ht="19.5" customHeight="1" thickBot="1">
      <c r="A16" s="115" t="s">
        <v>31</v>
      </c>
      <c r="B16" s="116"/>
      <c r="C16" s="116"/>
      <c r="D16" s="117">
        <f>AG7</f>
        <v>215</v>
      </c>
      <c r="E16" s="118"/>
      <c r="F16" s="118">
        <f>AG9</f>
        <v>201</v>
      </c>
      <c r="G16" s="122"/>
      <c r="H16" s="123">
        <f>D16+F16</f>
        <v>416</v>
      </c>
      <c r="I16" s="124"/>
      <c r="J16" s="125"/>
      <c r="K16" s="53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9.5" customHeight="1" thickBot="1">
      <c r="A17" s="108" t="s">
        <v>32</v>
      </c>
      <c r="B17" s="109"/>
      <c r="C17" s="109"/>
      <c r="D17" s="110">
        <f>COUNTIF(B7:AD8,"=0")</f>
        <v>1</v>
      </c>
      <c r="E17" s="111"/>
      <c r="F17" s="111">
        <f>COUNTIF(B9:AD10,"=0")</f>
        <v>1</v>
      </c>
      <c r="G17" s="111"/>
      <c r="H17" s="112">
        <f>D17+F17</f>
        <v>2</v>
      </c>
      <c r="I17" s="113"/>
      <c r="J17" s="114"/>
      <c r="K17" s="53"/>
      <c r="L17" s="5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ht="13.5" thickTop="1"/>
  </sheetData>
  <sheetProtection/>
  <mergeCells count="55">
    <mergeCell ref="F1:U1"/>
    <mergeCell ref="V1:X1"/>
    <mergeCell ref="Y1:AG1"/>
    <mergeCell ref="F2:H2"/>
    <mergeCell ref="I2:U2"/>
    <mergeCell ref="V2:X2"/>
    <mergeCell ref="Y2:AG2"/>
    <mergeCell ref="A3:H3"/>
    <mergeCell ref="I3:U3"/>
    <mergeCell ref="V3:X3"/>
    <mergeCell ref="Y3:AG3"/>
    <mergeCell ref="A5:A6"/>
    <mergeCell ref="B5:L5"/>
    <mergeCell ref="N5:N6"/>
    <mergeCell ref="O5:X5"/>
    <mergeCell ref="Y5:Y6"/>
    <mergeCell ref="Z5:AD5"/>
    <mergeCell ref="AE5:AE6"/>
    <mergeCell ref="AF5:AF6"/>
    <mergeCell ref="AG5:AG6"/>
    <mergeCell ref="J6:K6"/>
    <mergeCell ref="L6:M6"/>
    <mergeCell ref="A7:A8"/>
    <mergeCell ref="J7:K7"/>
    <mergeCell ref="L7:M7"/>
    <mergeCell ref="AG7:AG8"/>
    <mergeCell ref="J8:K8"/>
    <mergeCell ref="H14:J14"/>
    <mergeCell ref="L8:M8"/>
    <mergeCell ref="A9:A10"/>
    <mergeCell ref="J9:K9"/>
    <mergeCell ref="L9:M9"/>
    <mergeCell ref="AG9:AG10"/>
    <mergeCell ref="J10:K10"/>
    <mergeCell ref="L10:M10"/>
    <mergeCell ref="F16:G16"/>
    <mergeCell ref="H16:J16"/>
    <mergeCell ref="A12:J12"/>
    <mergeCell ref="A13:C13"/>
    <mergeCell ref="D13:E13"/>
    <mergeCell ref="F13:G13"/>
    <mergeCell ref="H13:J13"/>
    <mergeCell ref="A14:C14"/>
    <mergeCell ref="D14:E14"/>
    <mergeCell ref="F14:G14"/>
    <mergeCell ref="A17:C17"/>
    <mergeCell ref="D17:E17"/>
    <mergeCell ref="F17:G17"/>
    <mergeCell ref="H17:J17"/>
    <mergeCell ref="A15:C15"/>
    <mergeCell ref="D15:E15"/>
    <mergeCell ref="F15:G15"/>
    <mergeCell ref="H15:J15"/>
    <mergeCell ref="A16:C16"/>
    <mergeCell ref="D16:E16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RowColHeaders="0" zoomScalePageLayoutView="0" workbookViewId="0" topLeftCell="A1">
      <selection activeCell="Z15" sqref="Z15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6:33" ht="24.75" customHeight="1">
      <c r="F1" s="180" t="s">
        <v>16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71" t="s">
        <v>17</v>
      </c>
      <c r="W1" s="171"/>
      <c r="X1" s="171"/>
      <c r="Y1" s="181" t="str">
        <f>INFORMACE!B2</f>
        <v>MEMORIÁL Jindřicha ŠENKYŘÍKA 2016</v>
      </c>
      <c r="Z1" s="181"/>
      <c r="AA1" s="181"/>
      <c r="AB1" s="181"/>
      <c r="AC1" s="181"/>
      <c r="AD1" s="181"/>
      <c r="AE1" s="181"/>
      <c r="AF1" s="181"/>
      <c r="AG1" s="181"/>
    </row>
    <row r="2" spans="6:33" ht="24.75" customHeight="1">
      <c r="F2" s="171" t="s">
        <v>18</v>
      </c>
      <c r="G2" s="171"/>
      <c r="H2" s="171"/>
      <c r="I2" s="182" t="str">
        <f>INFORMACE!B1</f>
        <v>KK Tučňáci Třebíč</v>
      </c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71" t="s">
        <v>19</v>
      </c>
      <c r="W2" s="171"/>
      <c r="X2" s="171"/>
      <c r="Y2" s="182" t="str">
        <f>INFORMACE!B3</f>
        <v>Nové Město na Moravě</v>
      </c>
      <c r="Z2" s="182"/>
      <c r="AA2" s="182"/>
      <c r="AB2" s="182"/>
      <c r="AC2" s="182"/>
      <c r="AD2" s="182"/>
      <c r="AE2" s="182"/>
      <c r="AF2" s="182"/>
      <c r="AG2" s="182"/>
    </row>
    <row r="3" spans="1:33" ht="24.75" customHeight="1">
      <c r="A3" s="171" t="s">
        <v>20</v>
      </c>
      <c r="B3" s="171"/>
      <c r="C3" s="171"/>
      <c r="D3" s="171"/>
      <c r="E3" s="171"/>
      <c r="F3" s="171"/>
      <c r="G3" s="171"/>
      <c r="H3" s="171"/>
      <c r="I3" s="172" t="s">
        <v>34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1" t="s">
        <v>21</v>
      </c>
      <c r="W3" s="171"/>
      <c r="X3" s="171"/>
      <c r="Y3" s="173">
        <f>INFORMACE!B4</f>
        <v>42495.625</v>
      </c>
      <c r="Z3" s="174"/>
      <c r="AA3" s="174"/>
      <c r="AB3" s="174"/>
      <c r="AC3" s="174"/>
      <c r="AD3" s="174"/>
      <c r="AE3" s="174"/>
      <c r="AF3" s="174"/>
      <c r="AG3" s="174"/>
    </row>
    <row r="4" ht="15" customHeight="1" thickBot="1"/>
    <row r="5" spans="1:33" ht="19.5" customHeight="1" thickBot="1" thickTop="1">
      <c r="A5" s="175" t="s">
        <v>22</v>
      </c>
      <c r="B5" s="177" t="s">
        <v>23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24"/>
      <c r="N5" s="155" t="s">
        <v>24</v>
      </c>
      <c r="O5" s="177" t="s">
        <v>25</v>
      </c>
      <c r="P5" s="178"/>
      <c r="Q5" s="178"/>
      <c r="R5" s="178"/>
      <c r="S5" s="178"/>
      <c r="T5" s="178"/>
      <c r="U5" s="178"/>
      <c r="V5" s="178"/>
      <c r="W5" s="178"/>
      <c r="X5" s="179"/>
      <c r="Y5" s="155" t="s">
        <v>24</v>
      </c>
      <c r="Z5" s="177" t="s">
        <v>26</v>
      </c>
      <c r="AA5" s="178"/>
      <c r="AB5" s="178"/>
      <c r="AC5" s="178"/>
      <c r="AD5" s="179"/>
      <c r="AE5" s="155" t="s">
        <v>24</v>
      </c>
      <c r="AF5" s="157" t="s">
        <v>27</v>
      </c>
      <c r="AG5" s="159" t="s">
        <v>28</v>
      </c>
    </row>
    <row r="6" spans="1:33" ht="15" customHeight="1" thickBot="1">
      <c r="A6" s="176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161">
        <v>9</v>
      </c>
      <c r="K6" s="162"/>
      <c r="L6" s="161">
        <v>10</v>
      </c>
      <c r="M6" s="163"/>
      <c r="N6" s="156"/>
      <c r="O6" s="25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7">
        <v>20</v>
      </c>
      <c r="Y6" s="156"/>
      <c r="Z6" s="25">
        <v>21</v>
      </c>
      <c r="AA6" s="26">
        <v>22</v>
      </c>
      <c r="AB6" s="26">
        <v>23</v>
      </c>
      <c r="AC6" s="26">
        <v>24</v>
      </c>
      <c r="AD6" s="27">
        <v>25</v>
      </c>
      <c r="AE6" s="156"/>
      <c r="AF6" s="158"/>
      <c r="AG6" s="160"/>
    </row>
    <row r="7" spans="1:33" ht="16.5" customHeight="1">
      <c r="A7" s="164">
        <v>2</v>
      </c>
      <c r="B7" s="28">
        <v>4</v>
      </c>
      <c r="C7" s="29">
        <v>5</v>
      </c>
      <c r="D7" s="29">
        <v>5</v>
      </c>
      <c r="E7" s="29">
        <v>3</v>
      </c>
      <c r="F7" s="29">
        <v>3</v>
      </c>
      <c r="G7" s="29">
        <v>5</v>
      </c>
      <c r="H7" s="29">
        <v>5</v>
      </c>
      <c r="I7" s="29">
        <v>9</v>
      </c>
      <c r="J7" s="166">
        <v>5</v>
      </c>
      <c r="K7" s="167"/>
      <c r="L7" s="166">
        <v>7</v>
      </c>
      <c r="M7" s="168"/>
      <c r="N7" s="30">
        <f>SUM(B7:M7)</f>
        <v>51</v>
      </c>
      <c r="O7" s="28">
        <v>7</v>
      </c>
      <c r="P7" s="29">
        <v>6</v>
      </c>
      <c r="Q7" s="29">
        <v>8</v>
      </c>
      <c r="R7" s="29">
        <v>6</v>
      </c>
      <c r="S7" s="29">
        <v>8</v>
      </c>
      <c r="T7" s="29">
        <v>7</v>
      </c>
      <c r="U7" s="29">
        <v>6</v>
      </c>
      <c r="V7" s="29">
        <v>5</v>
      </c>
      <c r="W7" s="29">
        <v>6</v>
      </c>
      <c r="X7" s="31">
        <v>3</v>
      </c>
      <c r="Y7" s="30">
        <f>SUM(O7:X7)</f>
        <v>62</v>
      </c>
      <c r="Z7" s="28">
        <v>3</v>
      </c>
      <c r="AA7" s="29">
        <v>3</v>
      </c>
      <c r="AB7" s="29">
        <v>3</v>
      </c>
      <c r="AC7" s="29">
        <v>6</v>
      </c>
      <c r="AD7" s="31">
        <v>6</v>
      </c>
      <c r="AE7" s="30">
        <f>SUM(Z7:AD7)</f>
        <v>21</v>
      </c>
      <c r="AF7" s="32">
        <f>SUM(B7:M7,O7:X7,Z7:AD7)</f>
        <v>134</v>
      </c>
      <c r="AG7" s="169">
        <f>SUM(AF7:AF8)</f>
        <v>177</v>
      </c>
    </row>
    <row r="8" spans="1:33" ht="16.5" customHeight="1">
      <c r="A8" s="165"/>
      <c r="B8" s="33">
        <v>1</v>
      </c>
      <c r="C8" s="34">
        <v>3</v>
      </c>
      <c r="D8" s="34">
        <v>2</v>
      </c>
      <c r="E8" s="34">
        <v>0</v>
      </c>
      <c r="F8" s="34">
        <v>1</v>
      </c>
      <c r="G8" s="34">
        <v>0</v>
      </c>
      <c r="H8" s="34">
        <v>0</v>
      </c>
      <c r="I8" s="34">
        <v>1</v>
      </c>
      <c r="J8" s="143">
        <v>0</v>
      </c>
      <c r="K8" s="170"/>
      <c r="L8" s="143">
        <v>0</v>
      </c>
      <c r="M8" s="144"/>
      <c r="N8" s="35"/>
      <c r="O8" s="33">
        <v>1</v>
      </c>
      <c r="P8" s="34">
        <v>6</v>
      </c>
      <c r="Q8" s="34">
        <v>3</v>
      </c>
      <c r="R8" s="34">
        <v>8</v>
      </c>
      <c r="S8" s="34">
        <v>1</v>
      </c>
      <c r="T8" s="34">
        <v>5</v>
      </c>
      <c r="U8" s="34">
        <v>3</v>
      </c>
      <c r="V8" s="34">
        <v>0</v>
      </c>
      <c r="W8" s="34">
        <v>0</v>
      </c>
      <c r="X8" s="36">
        <v>0</v>
      </c>
      <c r="Y8" s="35"/>
      <c r="Z8" s="33">
        <v>1</v>
      </c>
      <c r="AA8" s="34">
        <v>3</v>
      </c>
      <c r="AB8" s="34">
        <v>2</v>
      </c>
      <c r="AC8" s="34">
        <v>2</v>
      </c>
      <c r="AD8" s="36">
        <v>0</v>
      </c>
      <c r="AE8" s="35"/>
      <c r="AF8" s="37">
        <f>SUM(B8:M8,O8:X8,Z8:AD8)</f>
        <v>43</v>
      </c>
      <c r="AG8" s="150"/>
    </row>
    <row r="9" spans="1:33" ht="16.5" customHeight="1" thickBot="1">
      <c r="A9" s="145">
        <v>1</v>
      </c>
      <c r="B9" s="38">
        <v>6</v>
      </c>
      <c r="C9" s="39">
        <v>3</v>
      </c>
      <c r="D9" s="39">
        <v>0</v>
      </c>
      <c r="E9" s="39">
        <v>6</v>
      </c>
      <c r="F9" s="39">
        <v>7</v>
      </c>
      <c r="G9" s="39">
        <v>7</v>
      </c>
      <c r="H9" s="39">
        <v>5</v>
      </c>
      <c r="I9" s="39">
        <v>6</v>
      </c>
      <c r="J9" s="147">
        <v>5</v>
      </c>
      <c r="K9" s="148"/>
      <c r="L9" s="147">
        <v>4</v>
      </c>
      <c r="M9" s="149"/>
      <c r="N9" s="40">
        <f>SUM(B9:M9)</f>
        <v>49</v>
      </c>
      <c r="O9" s="38">
        <v>5</v>
      </c>
      <c r="P9" s="39">
        <v>2</v>
      </c>
      <c r="Q9" s="39">
        <v>4</v>
      </c>
      <c r="R9" s="39">
        <v>7</v>
      </c>
      <c r="S9" s="39">
        <v>7</v>
      </c>
      <c r="T9" s="39">
        <v>9</v>
      </c>
      <c r="U9" s="39">
        <v>3</v>
      </c>
      <c r="V9" s="39">
        <v>2</v>
      </c>
      <c r="W9" s="39">
        <v>3</v>
      </c>
      <c r="X9" s="41">
        <v>8</v>
      </c>
      <c r="Y9" s="40">
        <f>SUM(O9:X9)</f>
        <v>50</v>
      </c>
      <c r="Z9" s="38">
        <v>7</v>
      </c>
      <c r="AA9" s="39">
        <v>3</v>
      </c>
      <c r="AB9" s="39">
        <v>5</v>
      </c>
      <c r="AC9" s="39">
        <v>5</v>
      </c>
      <c r="AD9" s="41">
        <v>3</v>
      </c>
      <c r="AE9" s="40">
        <f>SUM(Z9:AD9)</f>
        <v>23</v>
      </c>
      <c r="AF9" s="42">
        <f>SUM(B9:M9,O9:X9,Z9:AD9)</f>
        <v>122</v>
      </c>
      <c r="AG9" s="150">
        <f>SUM(AF9:AF10)</f>
        <v>174</v>
      </c>
    </row>
    <row r="10" spans="1:33" ht="16.5" customHeight="1" thickBot="1">
      <c r="A10" s="146"/>
      <c r="B10" s="43">
        <v>7</v>
      </c>
      <c r="C10" s="44">
        <v>1</v>
      </c>
      <c r="D10" s="44">
        <v>1</v>
      </c>
      <c r="E10" s="44">
        <v>7</v>
      </c>
      <c r="F10" s="44">
        <v>1</v>
      </c>
      <c r="G10" s="44">
        <v>0</v>
      </c>
      <c r="H10" s="44">
        <v>0</v>
      </c>
      <c r="I10" s="44">
        <v>0</v>
      </c>
      <c r="J10" s="152">
        <v>1</v>
      </c>
      <c r="K10" s="153"/>
      <c r="L10" s="152">
        <v>6</v>
      </c>
      <c r="M10" s="154"/>
      <c r="N10" s="45"/>
      <c r="O10" s="43">
        <v>1</v>
      </c>
      <c r="P10" s="44">
        <v>1</v>
      </c>
      <c r="Q10" s="44">
        <v>0</v>
      </c>
      <c r="R10" s="44">
        <v>0</v>
      </c>
      <c r="S10" s="44">
        <v>1</v>
      </c>
      <c r="T10" s="44">
        <v>5</v>
      </c>
      <c r="U10" s="44">
        <v>3</v>
      </c>
      <c r="V10" s="44">
        <v>1</v>
      </c>
      <c r="W10" s="44">
        <v>6</v>
      </c>
      <c r="X10" s="46">
        <v>1</v>
      </c>
      <c r="Y10" s="45"/>
      <c r="Z10" s="43">
        <v>2</v>
      </c>
      <c r="AA10" s="44">
        <v>3</v>
      </c>
      <c r="AB10" s="44">
        <v>4</v>
      </c>
      <c r="AC10" s="44">
        <v>0</v>
      </c>
      <c r="AD10" s="46">
        <v>0</v>
      </c>
      <c r="AE10" s="45"/>
      <c r="AF10" s="47">
        <f>SUM(B10:M10,O10:X10,Z10:AD10)</f>
        <v>52</v>
      </c>
      <c r="AG10" s="151"/>
    </row>
    <row r="11" spans="1:33" ht="15" customHeight="1" thickBot="1" thickTop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9.5" customHeight="1" thickTop="1">
      <c r="A12" s="126" t="s">
        <v>29</v>
      </c>
      <c r="B12" s="127"/>
      <c r="C12" s="127"/>
      <c r="D12" s="127"/>
      <c r="E12" s="127"/>
      <c r="F12" s="127"/>
      <c r="G12" s="127"/>
      <c r="H12" s="127"/>
      <c r="I12" s="127"/>
      <c r="J12" s="128"/>
      <c r="K12" s="49"/>
      <c r="L12" s="50"/>
      <c r="M12" s="50"/>
      <c r="N12" s="51"/>
      <c r="O12" s="51"/>
      <c r="P12" s="48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129" t="s">
        <v>22</v>
      </c>
      <c r="B13" s="130"/>
      <c r="C13" s="130"/>
      <c r="D13" s="131">
        <v>1</v>
      </c>
      <c r="E13" s="132"/>
      <c r="F13" s="132">
        <v>2</v>
      </c>
      <c r="G13" s="132"/>
      <c r="H13" s="133" t="s">
        <v>24</v>
      </c>
      <c r="I13" s="134"/>
      <c r="J13" s="135"/>
      <c r="K13" s="53"/>
      <c r="L13" s="54"/>
      <c r="M13" s="54"/>
      <c r="N13" s="55"/>
      <c r="O13" s="55"/>
      <c r="P13" s="55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4"/>
      <c r="AD13" s="54"/>
      <c r="AE13" s="52"/>
      <c r="AF13" s="52"/>
      <c r="AG13" s="52"/>
    </row>
    <row r="14" spans="1:33" ht="19.5" customHeight="1">
      <c r="A14" s="136" t="s">
        <v>5</v>
      </c>
      <c r="B14" s="137"/>
      <c r="C14" s="137"/>
      <c r="D14" s="138">
        <f>AF7</f>
        <v>134</v>
      </c>
      <c r="E14" s="139"/>
      <c r="F14" s="139">
        <f>AF9</f>
        <v>122</v>
      </c>
      <c r="G14" s="139"/>
      <c r="H14" s="140">
        <f>D14+F14</f>
        <v>256</v>
      </c>
      <c r="I14" s="141"/>
      <c r="J14" s="142"/>
      <c r="K14" s="53"/>
      <c r="L14" s="54"/>
      <c r="M14" s="54"/>
      <c r="N14" s="55"/>
      <c r="O14" s="55"/>
      <c r="P14" s="55"/>
      <c r="Q14" s="52"/>
      <c r="R14" s="52"/>
      <c r="S14" s="52"/>
      <c r="T14" s="52"/>
      <c r="U14" s="52"/>
      <c r="V14" s="52"/>
      <c r="W14" s="52"/>
      <c r="X14" s="52"/>
      <c r="Y14" s="54"/>
      <c r="Z14" s="55"/>
      <c r="AA14" s="55"/>
      <c r="AB14" s="55"/>
      <c r="AC14" s="56"/>
      <c r="AD14" s="52"/>
      <c r="AE14" s="52"/>
      <c r="AF14" s="52"/>
      <c r="AG14" s="52"/>
    </row>
    <row r="15" spans="1:33" ht="19.5" customHeight="1" thickBot="1">
      <c r="A15" s="115" t="s">
        <v>30</v>
      </c>
      <c r="B15" s="116"/>
      <c r="C15" s="116"/>
      <c r="D15" s="117">
        <f>AF8</f>
        <v>43</v>
      </c>
      <c r="E15" s="118"/>
      <c r="F15" s="118">
        <f>AF10</f>
        <v>52</v>
      </c>
      <c r="G15" s="118"/>
      <c r="H15" s="119">
        <f>D15+F15</f>
        <v>95</v>
      </c>
      <c r="I15" s="120"/>
      <c r="J15" s="121"/>
      <c r="K15" s="53"/>
      <c r="L15" s="55"/>
      <c r="M15" s="55"/>
      <c r="N15" s="55"/>
      <c r="O15" s="55"/>
      <c r="P15" s="55"/>
      <c r="Q15" s="52"/>
      <c r="R15" s="52"/>
      <c r="S15" s="52"/>
      <c r="T15" s="52"/>
      <c r="U15" s="52"/>
      <c r="V15" s="52"/>
      <c r="W15" s="52"/>
      <c r="X15" s="52"/>
      <c r="Y15" s="55"/>
      <c r="Z15" s="55"/>
      <c r="AA15" s="55"/>
      <c r="AB15" s="55"/>
      <c r="AC15" s="52"/>
      <c r="AD15" s="52"/>
      <c r="AE15" s="52"/>
      <c r="AF15" s="52"/>
      <c r="AG15" s="52"/>
    </row>
    <row r="16" spans="1:33" ht="19.5" customHeight="1" thickBot="1">
      <c r="A16" s="115" t="s">
        <v>31</v>
      </c>
      <c r="B16" s="116"/>
      <c r="C16" s="116"/>
      <c r="D16" s="117">
        <f>AG7</f>
        <v>177</v>
      </c>
      <c r="E16" s="118"/>
      <c r="F16" s="118">
        <f>AG9</f>
        <v>174</v>
      </c>
      <c r="G16" s="122"/>
      <c r="H16" s="123">
        <f>D16+F16</f>
        <v>351</v>
      </c>
      <c r="I16" s="124"/>
      <c r="J16" s="125"/>
      <c r="K16" s="53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9.5" customHeight="1" thickBot="1">
      <c r="A17" s="108" t="s">
        <v>32</v>
      </c>
      <c r="B17" s="109"/>
      <c r="C17" s="109"/>
      <c r="D17" s="110">
        <f>COUNTIF(B7:AD8,"=0")</f>
        <v>9</v>
      </c>
      <c r="E17" s="111"/>
      <c r="F17" s="111">
        <f>COUNTIF(B9:AD10,"=0")</f>
        <v>8</v>
      </c>
      <c r="G17" s="111"/>
      <c r="H17" s="112">
        <f>D17+F17</f>
        <v>17</v>
      </c>
      <c r="I17" s="113"/>
      <c r="J17" s="114"/>
      <c r="K17" s="53"/>
      <c r="L17" s="5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ht="13.5" thickTop="1"/>
  </sheetData>
  <sheetProtection/>
  <mergeCells count="55">
    <mergeCell ref="F1:U1"/>
    <mergeCell ref="V1:X1"/>
    <mergeCell ref="Y1:AG1"/>
    <mergeCell ref="F2:H2"/>
    <mergeCell ref="I2:U2"/>
    <mergeCell ref="V2:X2"/>
    <mergeCell ref="Y2:AG2"/>
    <mergeCell ref="A3:H3"/>
    <mergeCell ref="I3:U3"/>
    <mergeCell ref="V3:X3"/>
    <mergeCell ref="Y3:AG3"/>
    <mergeCell ref="A5:A6"/>
    <mergeCell ref="B5:L5"/>
    <mergeCell ref="N5:N6"/>
    <mergeCell ref="O5:X5"/>
    <mergeCell ref="Y5:Y6"/>
    <mergeCell ref="Z5:AD5"/>
    <mergeCell ref="AE5:AE6"/>
    <mergeCell ref="AF5:AF6"/>
    <mergeCell ref="AG5:AG6"/>
    <mergeCell ref="J6:K6"/>
    <mergeCell ref="L6:M6"/>
    <mergeCell ref="A7:A8"/>
    <mergeCell ref="J7:K7"/>
    <mergeCell ref="L7:M7"/>
    <mergeCell ref="AG7:AG8"/>
    <mergeCell ref="J8:K8"/>
    <mergeCell ref="H14:J14"/>
    <mergeCell ref="L8:M8"/>
    <mergeCell ref="A9:A10"/>
    <mergeCell ref="J9:K9"/>
    <mergeCell ref="L9:M9"/>
    <mergeCell ref="AG9:AG10"/>
    <mergeCell ref="J10:K10"/>
    <mergeCell ref="L10:M10"/>
    <mergeCell ref="F16:G16"/>
    <mergeCell ref="H16:J16"/>
    <mergeCell ref="A12:J12"/>
    <mergeCell ref="A13:C13"/>
    <mergeCell ref="D13:E13"/>
    <mergeCell ref="F13:G13"/>
    <mergeCell ref="H13:J13"/>
    <mergeCell ref="A14:C14"/>
    <mergeCell ref="D14:E14"/>
    <mergeCell ref="F14:G14"/>
    <mergeCell ref="A17:C17"/>
    <mergeCell ref="D17:E17"/>
    <mergeCell ref="F17:G17"/>
    <mergeCell ref="H17:J17"/>
    <mergeCell ref="A15:C15"/>
    <mergeCell ref="D15:E15"/>
    <mergeCell ref="F15:G15"/>
    <mergeCell ref="H15:J15"/>
    <mergeCell ref="A16:C16"/>
    <mergeCell ref="D16:E16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2017-05-08T17:22:26Z</cp:lastPrinted>
  <dcterms:created xsi:type="dcterms:W3CDTF">2005-07-26T20:23:27Z</dcterms:created>
  <dcterms:modified xsi:type="dcterms:W3CDTF">2017-05-08T17:23:50Z</dcterms:modified>
  <cp:category/>
  <cp:version/>
  <cp:contentType/>
  <cp:contentStatus/>
</cp:coreProperties>
</file>